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отчет" sheetId="1" r:id="rId1"/>
  </sheets>
  <definedNames>
    <definedName name="_xlnm.Print_Area" localSheetId="0">'отчет'!$A$1:$O$54</definedName>
  </definedNames>
  <calcPr fullCalcOnLoad="1"/>
</workbook>
</file>

<file path=xl/sharedStrings.xml><?xml version="1.0" encoding="utf-8"?>
<sst xmlns="http://schemas.openxmlformats.org/spreadsheetml/2006/main" count="419" uniqueCount="93">
  <si>
    <t>№ п/п</t>
  </si>
  <si>
    <t>Годовая экономия</t>
  </si>
  <si>
    <t>Срок выполнения</t>
  </si>
  <si>
    <t>Примечание</t>
  </si>
  <si>
    <t>до внедрения</t>
  </si>
  <si>
    <t>в рублях</t>
  </si>
  <si>
    <t>8=6-7</t>
  </si>
  <si>
    <t>10=8*9</t>
  </si>
  <si>
    <t>13=11/10</t>
  </si>
  <si>
    <t>1.</t>
  </si>
  <si>
    <t>Показатель снижения объема потерь электроэнергии при ее передаче по распределительным сетям</t>
  </si>
  <si>
    <t xml:space="preserve">Установка и замена измерительных комплексов соответствующих НТД </t>
  </si>
  <si>
    <t>- </t>
  </si>
  <si>
    <t>кВтч</t>
  </si>
  <si>
    <t>2.</t>
  </si>
  <si>
    <t xml:space="preserve">Внедрение АСКУЭ </t>
  </si>
  <si>
    <t>3.</t>
  </si>
  <si>
    <t> -</t>
  </si>
  <si>
    <t>4.</t>
  </si>
  <si>
    <t>Прочие мероприятия</t>
  </si>
  <si>
    <t>Отключение трансформаторов на двухтрансформаторных подстанциях</t>
  </si>
  <si>
    <t>Без финансирования</t>
  </si>
  <si>
    <t>ТП-236 (ОАО «Марийскмолпром»)</t>
  </si>
  <si>
    <t>5.</t>
  </si>
  <si>
    <t>Показатель снижения расхода электрической энергии на производственные и хозяйственные нужды</t>
  </si>
  <si>
    <t>При электрообогреве замена насосов и котлов на более экономичные</t>
  </si>
  <si>
    <t>Показатель снижения расхода тепловой энергии на хозяйственные нужды</t>
  </si>
  <si>
    <t>Реконструкция внутренних  коммуникаций</t>
  </si>
  <si>
    <t xml:space="preserve">Гкал </t>
  </si>
  <si>
    <t>Установка на радиаторы отопления датчиков регулировки температуры</t>
  </si>
  <si>
    <t>Установка теплосчетчика</t>
  </si>
  <si>
    <t>Реконструкция помещений (теплоизоляция)</t>
  </si>
  <si>
    <t>Составление энергетических паспортов объектов</t>
  </si>
  <si>
    <t>6.</t>
  </si>
  <si>
    <t>7.</t>
  </si>
  <si>
    <t>Показатель снижения объемов расхода воды на хозяйственные нужды</t>
  </si>
  <si>
    <t>м3</t>
  </si>
  <si>
    <t>Установка счетчиков воды</t>
  </si>
  <si>
    <t>Показатель снижения транспортных расходов (ГСМ)</t>
  </si>
  <si>
    <t>Внедрение и применение систем отслеживания маршрута</t>
  </si>
  <si>
    <t>ГСМ (литры)</t>
  </si>
  <si>
    <t>Замена машин на новые с экономичным расходом топлива</t>
  </si>
  <si>
    <t>Итого снижение объема потребления автомобильного топлива по организации за год</t>
  </si>
  <si>
    <t>после внедрения</t>
  </si>
  <si>
    <t>Количество мероприятий (шт., ед. изм.)</t>
  </si>
  <si>
    <t>Объект наименование</t>
  </si>
  <si>
    <t>Снижаемый параметр (ед. изм.)</t>
  </si>
  <si>
    <t>Реконструкция ВЛ и КЛ, схем электроснабжения</t>
  </si>
  <si>
    <t>4.1</t>
  </si>
  <si>
    <t>4.2</t>
  </si>
  <si>
    <t>4.3</t>
  </si>
  <si>
    <t>4.5</t>
  </si>
  <si>
    <t>4.6</t>
  </si>
  <si>
    <t>ЗТП-448, 449, 450 (Аленкино, 4 - ООО «Вадно»)</t>
  </si>
  <si>
    <t>ТП-3, 4 (ОАО «Тепличное»)</t>
  </si>
  <si>
    <t>ТП-413 (п. Дорожный, ОАО «Марийскавтодор»)</t>
  </si>
  <si>
    <t>Наименование  мероприятий</t>
  </si>
  <si>
    <t>Срок окупаемости</t>
  </si>
  <si>
    <t>Итого снижение объема потерь электроэнергии по организации за год</t>
  </si>
  <si>
    <t>кВт</t>
  </si>
  <si>
    <t>Установка датчиков управления наружным освещением объектов</t>
  </si>
  <si>
    <t>Итого снижение объема электроэнергии на производственные и хознужды по организации за год</t>
  </si>
  <si>
    <t>Итого снижение объема тепловой энергии на хоз. нужды  по организации за год</t>
  </si>
  <si>
    <t>Итого снижение объема  потребления воды на хоз. нужды по организации за год</t>
  </si>
  <si>
    <t>источник финансирования</t>
  </si>
  <si>
    <t>ТП-3 (п. Суслонгер, ООО «Резинотехнические изделия»)</t>
  </si>
  <si>
    <t xml:space="preserve">Директор ООО «ЙОЭсК»                                                                                                                                                                                                                   </t>
  </si>
  <si>
    <t xml:space="preserve"> И.В. Кулалаев</t>
  </si>
  <si>
    <t>объем снижаемого параметра, кВТ*ч</t>
  </si>
  <si>
    <t>в натуральном выражении, кВт*ч</t>
  </si>
  <si>
    <t>4.7</t>
  </si>
  <si>
    <t>Собственные средства (тарифный источник)</t>
  </si>
  <si>
    <t>1.2</t>
  </si>
  <si>
    <t>1.4</t>
  </si>
  <si>
    <t>Расчетное значение экономии потерь.</t>
  </si>
  <si>
    <t>Установка приборов учета элеткрической энергии</t>
  </si>
  <si>
    <t>-</t>
  </si>
  <si>
    <t>ТП-131 (ООО "ТПК "Броксталь")</t>
  </si>
  <si>
    <t>Замена ламп накаливания на энергосберегающие</t>
  </si>
  <si>
    <t>Отчет по выполнению программы мероприятий по энергосбережению и повышению энергетической эффективности
 по передаче электрической энергии ООО «ЙОЭсК» за 2014 год</t>
  </si>
  <si>
    <t>2014 год</t>
  </si>
  <si>
    <t>Май-сентябрь 2014 года</t>
  </si>
  <si>
    <t>Чуприна Е.Р., Корнилова А.Г., 
232222</t>
  </si>
  <si>
    <t>тариф  снижаемого параметра (руб.)*</t>
  </si>
  <si>
    <t>Затраты (всего),  руб.*</t>
  </si>
  <si>
    <t>* без НДС</t>
  </si>
  <si>
    <t>ТП-131, п. Медведево, ул. Чехова, 18б (ООО "ТПК "Броксталь")</t>
  </si>
  <si>
    <t>Июнь 2014 года</t>
  </si>
  <si>
    <t>Ноябрь 2014 года</t>
  </si>
  <si>
    <t>ТП-324, ул. Складская, 18а</t>
  </si>
  <si>
    <t>Установка/замена приборов учета элеткрической энергии</t>
  </si>
  <si>
    <t>Т.к. прибор установлен/заменен в конце года, изменение параметра установить невозможно.</t>
  </si>
  <si>
    <t xml:space="preserve">Установка технического прибора учета. Изменение параметра не выявлено.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</si>
</sst>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vertical="center" wrapText="1"/>
    </xf>
    <xf numFmtId="1" fontId="42" fillId="33" borderId="10" xfId="0" applyNumberFormat="1" applyFont="1" applyFill="1" applyBorder="1" applyAlignment="1">
      <alignment horizontal="center" vertical="center" wrapText="1"/>
    </xf>
    <xf numFmtId="1" fontId="43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textRotation="90" wrapText="1"/>
    </xf>
    <xf numFmtId="0" fontId="43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vertical="center" wrapText="1"/>
    </xf>
    <xf numFmtId="0" fontId="43" fillId="0" borderId="0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right" vertical="center"/>
    </xf>
    <xf numFmtId="0" fontId="43" fillId="0" borderId="0" xfId="0" applyFont="1" applyAlignment="1">
      <alignment vertical="center"/>
    </xf>
    <xf numFmtId="0" fontId="43" fillId="33" borderId="11" xfId="0" applyFont="1" applyFill="1" applyBorder="1" applyAlignment="1">
      <alignment vertical="center" wrapText="1"/>
    </xf>
    <xf numFmtId="0" fontId="43" fillId="33" borderId="12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1" fontId="43" fillId="33" borderId="11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43" fillId="33" borderId="10" xfId="0" applyNumberFormat="1" applyFont="1" applyFill="1" applyBorder="1" applyAlignment="1">
      <alignment horizontal="center" vertical="center" wrapText="1"/>
    </xf>
    <xf numFmtId="3" fontId="43" fillId="33" borderId="10" xfId="0" applyNumberFormat="1" applyFont="1" applyFill="1" applyBorder="1" applyAlignment="1">
      <alignment horizontal="center" vertical="center" wrapText="1"/>
    </xf>
    <xf numFmtId="3" fontId="43" fillId="33" borderId="12" xfId="0" applyNumberFormat="1" applyFont="1" applyFill="1" applyBorder="1" applyAlignment="1">
      <alignment horizontal="center" vertical="center"/>
    </xf>
    <xf numFmtId="3" fontId="43" fillId="33" borderId="10" xfId="0" applyNumberFormat="1" applyFont="1" applyFill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9" fillId="33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 vertical="center" wrapText="1"/>
    </xf>
    <xf numFmtId="3" fontId="43" fillId="0" borderId="10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3" fontId="43" fillId="0" borderId="14" xfId="0" applyNumberFormat="1" applyFont="1" applyFill="1" applyBorder="1" applyAlignment="1">
      <alignment horizontal="center" vertical="center" wrapText="1"/>
    </xf>
    <xf numFmtId="4" fontId="45" fillId="0" borderId="14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3" fontId="42" fillId="0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vertical="center" wrapText="1"/>
    </xf>
    <xf numFmtId="3" fontId="43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textRotation="90" wrapText="1"/>
    </xf>
    <xf numFmtId="0" fontId="43" fillId="0" borderId="15" xfId="0" applyFont="1" applyBorder="1" applyAlignment="1">
      <alignment horizontal="center" vertical="center" textRotation="90" wrapText="1"/>
    </xf>
    <xf numFmtId="0" fontId="43" fillId="0" borderId="16" xfId="0" applyFont="1" applyBorder="1" applyAlignment="1">
      <alignment horizontal="center" vertical="center" textRotation="90" wrapText="1"/>
    </xf>
    <xf numFmtId="0" fontId="43" fillId="0" borderId="12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7" fillId="0" borderId="12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4"/>
  <sheetViews>
    <sheetView tabSelected="1" view="pageBreakPreview" zoomScale="85" zoomScaleNormal="85" zoomScaleSheetLayoutView="85" zoomScalePageLayoutView="0" workbookViewId="0" topLeftCell="A22">
      <selection activeCell="O10" sqref="O10"/>
    </sheetView>
  </sheetViews>
  <sheetFormatPr defaultColWidth="9.140625" defaultRowHeight="15"/>
  <cols>
    <col min="2" max="2" width="40.57421875" style="0" customWidth="1"/>
    <col min="3" max="3" width="18.57421875" style="0" customWidth="1"/>
    <col min="6" max="6" width="10.421875" style="0" customWidth="1"/>
    <col min="8" max="8" width="8.00390625" style="0" customWidth="1"/>
    <col min="9" max="9" width="7.00390625" style="0" customWidth="1"/>
    <col min="10" max="10" width="12.28125" style="0" customWidth="1"/>
    <col min="11" max="11" width="11.7109375" style="0" bestFit="1" customWidth="1"/>
    <col min="12" max="12" width="10.28125" style="0" customWidth="1"/>
    <col min="13" max="13" width="10.00390625" style="0" bestFit="1" customWidth="1"/>
    <col min="14" max="14" width="12.28125" style="0" customWidth="1"/>
    <col min="15" max="15" width="30.7109375" style="0" customWidth="1"/>
  </cols>
  <sheetData>
    <row r="2" spans="1:15" ht="36.75" customHeight="1">
      <c r="A2" s="49" t="s">
        <v>79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15">
      <c r="A3" s="15"/>
      <c r="B3" s="15"/>
      <c r="C3" s="15"/>
      <c r="D3" s="15"/>
      <c r="E3" s="15"/>
      <c r="F3" s="15"/>
      <c r="G3" s="12"/>
      <c r="H3" s="15"/>
      <c r="I3" s="12"/>
      <c r="J3" s="12"/>
      <c r="K3" s="15"/>
      <c r="L3" s="15"/>
      <c r="M3" s="15"/>
      <c r="N3" s="15"/>
      <c r="O3" s="15"/>
    </row>
    <row r="4" spans="1:15" ht="56.25" customHeight="1">
      <c r="A4" s="50" t="s">
        <v>0</v>
      </c>
      <c r="B4" s="50" t="s">
        <v>56</v>
      </c>
      <c r="C4" s="53" t="s">
        <v>45</v>
      </c>
      <c r="D4" s="53" t="s">
        <v>46</v>
      </c>
      <c r="E4" s="53" t="s">
        <v>44</v>
      </c>
      <c r="F4" s="56" t="s">
        <v>68</v>
      </c>
      <c r="G4" s="57"/>
      <c r="H4" s="56" t="s">
        <v>1</v>
      </c>
      <c r="I4" s="58"/>
      <c r="J4" s="57"/>
      <c r="K4" s="53" t="s">
        <v>84</v>
      </c>
      <c r="L4" s="53" t="s">
        <v>2</v>
      </c>
      <c r="M4" s="53" t="s">
        <v>57</v>
      </c>
      <c r="N4" s="53" t="s">
        <v>64</v>
      </c>
      <c r="O4" s="53" t="s">
        <v>3</v>
      </c>
    </row>
    <row r="5" spans="1:15" ht="70.5" customHeight="1">
      <c r="A5" s="51"/>
      <c r="B5" s="51"/>
      <c r="C5" s="54"/>
      <c r="D5" s="54"/>
      <c r="E5" s="54"/>
      <c r="F5" s="53" t="s">
        <v>4</v>
      </c>
      <c r="G5" s="53" t="s">
        <v>43</v>
      </c>
      <c r="H5" s="7" t="s">
        <v>69</v>
      </c>
      <c r="I5" s="53" t="s">
        <v>83</v>
      </c>
      <c r="J5" s="7" t="s">
        <v>5</v>
      </c>
      <c r="K5" s="54"/>
      <c r="L5" s="54"/>
      <c r="M5" s="55"/>
      <c r="N5" s="54"/>
      <c r="O5" s="54"/>
    </row>
    <row r="6" spans="1:15" ht="15">
      <c r="A6" s="52"/>
      <c r="B6" s="52"/>
      <c r="C6" s="55"/>
      <c r="D6" s="55"/>
      <c r="E6" s="55"/>
      <c r="F6" s="55"/>
      <c r="G6" s="55"/>
      <c r="H6" s="5" t="s">
        <v>6</v>
      </c>
      <c r="I6" s="55"/>
      <c r="J6" s="5" t="s">
        <v>7</v>
      </c>
      <c r="K6" s="55"/>
      <c r="L6" s="55"/>
      <c r="M6" s="5" t="s">
        <v>8</v>
      </c>
      <c r="N6" s="55"/>
      <c r="O6" s="55"/>
    </row>
    <row r="7" spans="1:15" ht="15">
      <c r="A7" s="6" t="s">
        <v>9</v>
      </c>
      <c r="B7" s="6">
        <v>2</v>
      </c>
      <c r="C7" s="6">
        <v>3</v>
      </c>
      <c r="D7" s="6">
        <v>4</v>
      </c>
      <c r="E7" s="6">
        <v>5</v>
      </c>
      <c r="F7" s="30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</row>
    <row r="8" spans="1:15" ht="15.75">
      <c r="A8" s="60" t="s">
        <v>10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2"/>
    </row>
    <row r="9" spans="1:17" ht="51">
      <c r="A9" s="8" t="s">
        <v>9</v>
      </c>
      <c r="B9" s="11" t="s">
        <v>11</v>
      </c>
      <c r="C9" s="22" t="s">
        <v>12</v>
      </c>
      <c r="D9" s="4" t="s">
        <v>13</v>
      </c>
      <c r="E9" s="22">
        <f>SUM(E10:E11)</f>
        <v>7</v>
      </c>
      <c r="F9" s="35">
        <f>SUM(F10:F11)</f>
        <v>176269</v>
      </c>
      <c r="G9" s="35">
        <f>SUM(G10:G11)</f>
        <v>176269</v>
      </c>
      <c r="H9" s="35">
        <f>F9-G9</f>
        <v>0</v>
      </c>
      <c r="I9" s="22">
        <v>2.36789612</v>
      </c>
      <c r="J9" s="46">
        <f>H9*I9</f>
        <v>0</v>
      </c>
      <c r="K9" s="46">
        <f>SUM(K10:K11)</f>
        <v>19072.92</v>
      </c>
      <c r="L9" s="22" t="s">
        <v>80</v>
      </c>
      <c r="M9" s="47" t="s">
        <v>76</v>
      </c>
      <c r="N9" s="4" t="s">
        <v>71</v>
      </c>
      <c r="O9" s="4" t="s">
        <v>76</v>
      </c>
      <c r="P9" s="24"/>
      <c r="Q9" s="25"/>
    </row>
    <row r="10" spans="1:15" ht="51">
      <c r="A10" s="10" t="s">
        <v>72</v>
      </c>
      <c r="B10" s="23" t="s">
        <v>75</v>
      </c>
      <c r="C10" s="22" t="s">
        <v>86</v>
      </c>
      <c r="D10" s="22" t="s">
        <v>13</v>
      </c>
      <c r="E10" s="22">
        <v>4</v>
      </c>
      <c r="F10" s="48">
        <v>111101</v>
      </c>
      <c r="G10" s="35">
        <v>111101</v>
      </c>
      <c r="H10" s="35">
        <f>F10-G10</f>
        <v>0</v>
      </c>
      <c r="I10" s="22">
        <v>2.36789612</v>
      </c>
      <c r="J10" s="46">
        <f>H10*I10</f>
        <v>0</v>
      </c>
      <c r="K10" s="46">
        <f>1567.8*4+222.88+2033.9+503.01+156.61</f>
        <v>9187.6</v>
      </c>
      <c r="L10" s="45" t="s">
        <v>87</v>
      </c>
      <c r="M10" s="47" t="s">
        <v>76</v>
      </c>
      <c r="N10" s="22" t="s">
        <v>71</v>
      </c>
      <c r="O10" s="22" t="s">
        <v>92</v>
      </c>
    </row>
    <row r="11" spans="1:15" ht="51">
      <c r="A11" s="10" t="s">
        <v>73</v>
      </c>
      <c r="B11" s="23" t="s">
        <v>90</v>
      </c>
      <c r="C11" s="22" t="s">
        <v>89</v>
      </c>
      <c r="D11" s="4" t="s">
        <v>13</v>
      </c>
      <c r="E11" s="22">
        <v>3</v>
      </c>
      <c r="F11" s="48">
        <v>65168</v>
      </c>
      <c r="G11" s="48">
        <v>65168</v>
      </c>
      <c r="H11" s="35">
        <f>F11-G11</f>
        <v>0</v>
      </c>
      <c r="I11" s="22">
        <v>2.36789612</v>
      </c>
      <c r="J11" s="46">
        <f>H11*I11</f>
        <v>0</v>
      </c>
      <c r="K11" s="46">
        <v>9885.32</v>
      </c>
      <c r="L11" s="45" t="s">
        <v>88</v>
      </c>
      <c r="M11" s="47" t="s">
        <v>76</v>
      </c>
      <c r="N11" s="22" t="s">
        <v>71</v>
      </c>
      <c r="O11" s="22" t="s">
        <v>91</v>
      </c>
    </row>
    <row r="12" spans="1:15" ht="63" customHeight="1">
      <c r="A12" s="8" t="s">
        <v>14</v>
      </c>
      <c r="B12" s="23" t="s">
        <v>15</v>
      </c>
      <c r="C12" s="22" t="s">
        <v>76</v>
      </c>
      <c r="D12" s="22" t="s">
        <v>13</v>
      </c>
      <c r="E12" s="22" t="s">
        <v>76</v>
      </c>
      <c r="F12" s="35" t="s">
        <v>76</v>
      </c>
      <c r="G12" s="29" t="s">
        <v>12</v>
      </c>
      <c r="H12" s="27" t="s">
        <v>12</v>
      </c>
      <c r="I12" s="4" t="s">
        <v>12</v>
      </c>
      <c r="J12" s="4" t="s">
        <v>12</v>
      </c>
      <c r="K12" s="4" t="s">
        <v>12</v>
      </c>
      <c r="L12" s="4" t="s">
        <v>12</v>
      </c>
      <c r="M12" s="4" t="s">
        <v>12</v>
      </c>
      <c r="N12" s="4" t="s">
        <v>12</v>
      </c>
      <c r="O12" s="4" t="s">
        <v>12</v>
      </c>
    </row>
    <row r="13" spans="1:15" ht="25.5">
      <c r="A13" s="8" t="s">
        <v>16</v>
      </c>
      <c r="B13" s="11" t="s">
        <v>47</v>
      </c>
      <c r="C13" s="4" t="s">
        <v>17</v>
      </c>
      <c r="D13" s="4" t="s">
        <v>13</v>
      </c>
      <c r="E13" s="4" t="s">
        <v>12</v>
      </c>
      <c r="F13" s="28" t="s">
        <v>12</v>
      </c>
      <c r="G13" s="29" t="s">
        <v>12</v>
      </c>
      <c r="H13" s="27" t="s">
        <v>12</v>
      </c>
      <c r="I13" s="4" t="s">
        <v>12</v>
      </c>
      <c r="J13" s="4" t="s">
        <v>12</v>
      </c>
      <c r="K13" s="4" t="s">
        <v>12</v>
      </c>
      <c r="L13" s="4" t="s">
        <v>12</v>
      </c>
      <c r="M13" s="4" t="s">
        <v>12</v>
      </c>
      <c r="N13" s="4" t="s">
        <v>12</v>
      </c>
      <c r="O13" s="4" t="s">
        <v>12</v>
      </c>
    </row>
    <row r="14" spans="1:15" ht="38.25">
      <c r="A14" s="10" t="s">
        <v>18</v>
      </c>
      <c r="B14" s="11" t="s">
        <v>19</v>
      </c>
      <c r="C14" s="4" t="s">
        <v>17</v>
      </c>
      <c r="D14" s="4" t="s">
        <v>13</v>
      </c>
      <c r="E14" s="4">
        <f>SUM(E15:E20)</f>
        <v>9</v>
      </c>
      <c r="F14" s="27">
        <f>SUM(F15:F20)</f>
        <v>143280</v>
      </c>
      <c r="G14" s="27">
        <f>SUM(G15:G20)</f>
        <v>83580</v>
      </c>
      <c r="H14" s="27">
        <f>F14-G14</f>
        <v>59700</v>
      </c>
      <c r="I14" s="4">
        <f>J14/H14</f>
        <v>2.455574</v>
      </c>
      <c r="J14" s="26">
        <f>SUM(J15:J20)</f>
        <v>146597.7678</v>
      </c>
      <c r="K14" s="4">
        <f>SUM(K15:K20)</f>
        <v>0</v>
      </c>
      <c r="L14" s="20" t="s">
        <v>80</v>
      </c>
      <c r="M14" s="3">
        <f>K14/J14</f>
        <v>0</v>
      </c>
      <c r="N14" s="20" t="s">
        <v>21</v>
      </c>
      <c r="O14" s="4" t="s">
        <v>74</v>
      </c>
    </row>
    <row r="15" spans="1:15" ht="48.75" customHeight="1">
      <c r="A15" s="10" t="s">
        <v>48</v>
      </c>
      <c r="B15" s="16" t="s">
        <v>20</v>
      </c>
      <c r="C15" s="20" t="s">
        <v>53</v>
      </c>
      <c r="D15" s="20" t="s">
        <v>13</v>
      </c>
      <c r="E15" s="36">
        <v>3</v>
      </c>
      <c r="F15" s="22">
        <f>4076*12</f>
        <v>48912</v>
      </c>
      <c r="G15" s="22">
        <f>4076*7</f>
        <v>28532</v>
      </c>
      <c r="H15" s="37">
        <f>F15-G15</f>
        <v>20380</v>
      </c>
      <c r="I15" s="22">
        <v>2.455574</v>
      </c>
      <c r="J15" s="38">
        <f>H15*I15</f>
        <v>50044.598119999995</v>
      </c>
      <c r="K15" s="36">
        <v>0</v>
      </c>
      <c r="L15" s="20" t="s">
        <v>81</v>
      </c>
      <c r="M15" s="21">
        <v>0</v>
      </c>
      <c r="N15" s="20" t="s">
        <v>21</v>
      </c>
      <c r="O15" s="4" t="s">
        <v>74</v>
      </c>
    </row>
    <row r="16" spans="1:15" ht="41.25" customHeight="1">
      <c r="A16" s="10" t="s">
        <v>49</v>
      </c>
      <c r="B16" s="16" t="s">
        <v>20</v>
      </c>
      <c r="C16" s="20" t="s">
        <v>54</v>
      </c>
      <c r="D16" s="20" t="s">
        <v>13</v>
      </c>
      <c r="E16" s="36">
        <v>2</v>
      </c>
      <c r="F16" s="22">
        <f>1988*12</f>
        <v>23856</v>
      </c>
      <c r="G16" s="22">
        <f>1988*7</f>
        <v>13916</v>
      </c>
      <c r="H16" s="37">
        <f>F16-G16</f>
        <v>9940</v>
      </c>
      <c r="I16" s="22">
        <v>2.455574</v>
      </c>
      <c r="J16" s="38">
        <f>H16*I16</f>
        <v>24408.40556</v>
      </c>
      <c r="K16" s="36">
        <v>0</v>
      </c>
      <c r="L16" s="20" t="s">
        <v>81</v>
      </c>
      <c r="M16" s="21">
        <v>0</v>
      </c>
      <c r="N16" s="20" t="s">
        <v>21</v>
      </c>
      <c r="O16" s="4" t="s">
        <v>74</v>
      </c>
    </row>
    <row r="17" spans="1:15" ht="50.25" customHeight="1">
      <c r="A17" s="10" t="s">
        <v>50</v>
      </c>
      <c r="B17" s="16" t="s">
        <v>20</v>
      </c>
      <c r="C17" s="20" t="s">
        <v>55</v>
      </c>
      <c r="D17" s="20" t="s">
        <v>13</v>
      </c>
      <c r="E17" s="36">
        <v>1</v>
      </c>
      <c r="F17" s="22">
        <f>590*12</f>
        <v>7080</v>
      </c>
      <c r="G17" s="22">
        <f>590*7</f>
        <v>4130</v>
      </c>
      <c r="H17" s="37">
        <f>F17-G17</f>
        <v>2950</v>
      </c>
      <c r="I17" s="22">
        <v>2.455574</v>
      </c>
      <c r="J17" s="38">
        <f>H17*I17</f>
        <v>7243.9433</v>
      </c>
      <c r="K17" s="36">
        <v>0</v>
      </c>
      <c r="L17" s="20" t="s">
        <v>81</v>
      </c>
      <c r="M17" s="21">
        <v>0</v>
      </c>
      <c r="N17" s="20" t="s">
        <v>21</v>
      </c>
      <c r="O17" s="4" t="s">
        <v>74</v>
      </c>
    </row>
    <row r="18" spans="1:15" ht="51">
      <c r="A18" s="10" t="s">
        <v>51</v>
      </c>
      <c r="B18" s="11" t="s">
        <v>20</v>
      </c>
      <c r="C18" s="4" t="s">
        <v>65</v>
      </c>
      <c r="D18" s="4" t="s">
        <v>13</v>
      </c>
      <c r="E18" s="22">
        <v>1</v>
      </c>
      <c r="F18" s="22">
        <f>2866*12</f>
        <v>34392</v>
      </c>
      <c r="G18" s="22">
        <f>2866*7</f>
        <v>20062</v>
      </c>
      <c r="H18" s="35">
        <f>F18-G18</f>
        <v>14330</v>
      </c>
      <c r="I18" s="22">
        <v>2.455574</v>
      </c>
      <c r="J18" s="39">
        <f>H18*I18</f>
        <v>35188.37542</v>
      </c>
      <c r="K18" s="22">
        <v>0</v>
      </c>
      <c r="L18" s="20" t="s">
        <v>81</v>
      </c>
      <c r="M18" s="3">
        <v>0</v>
      </c>
      <c r="N18" s="4" t="s">
        <v>21</v>
      </c>
      <c r="O18" s="4" t="s">
        <v>74</v>
      </c>
    </row>
    <row r="19" spans="1:15" ht="38.25">
      <c r="A19" s="10" t="s">
        <v>52</v>
      </c>
      <c r="B19" s="11" t="s">
        <v>20</v>
      </c>
      <c r="C19" s="4" t="s">
        <v>22</v>
      </c>
      <c r="D19" s="4" t="s">
        <v>13</v>
      </c>
      <c r="E19" s="22">
        <v>1</v>
      </c>
      <c r="F19" s="22">
        <f>1210*12</f>
        <v>14520</v>
      </c>
      <c r="G19" s="22">
        <f>1210*7</f>
        <v>8470</v>
      </c>
      <c r="H19" s="35">
        <f>F19-G19</f>
        <v>6050</v>
      </c>
      <c r="I19" s="22">
        <v>2.455574</v>
      </c>
      <c r="J19" s="39">
        <f>H19*I19</f>
        <v>14856.2227</v>
      </c>
      <c r="K19" s="22">
        <v>0</v>
      </c>
      <c r="L19" s="20" t="s">
        <v>81</v>
      </c>
      <c r="M19" s="3">
        <v>0</v>
      </c>
      <c r="N19" s="4" t="s">
        <v>21</v>
      </c>
      <c r="O19" s="4" t="s">
        <v>74</v>
      </c>
    </row>
    <row r="20" spans="1:15" ht="39.75" customHeight="1">
      <c r="A20" s="10" t="s">
        <v>70</v>
      </c>
      <c r="B20" s="31" t="s">
        <v>20</v>
      </c>
      <c r="C20" s="32" t="s">
        <v>77</v>
      </c>
      <c r="D20" s="33" t="s">
        <v>13</v>
      </c>
      <c r="E20" s="32">
        <v>1</v>
      </c>
      <c r="F20" s="32">
        <f>1210*12</f>
        <v>14520</v>
      </c>
      <c r="G20" s="32">
        <f>1210*7</f>
        <v>8470</v>
      </c>
      <c r="H20" s="40">
        <f>F20-G20</f>
        <v>6050</v>
      </c>
      <c r="I20" s="22">
        <v>2.455574</v>
      </c>
      <c r="J20" s="41">
        <f>H20*I20</f>
        <v>14856.2227</v>
      </c>
      <c r="K20" s="32">
        <v>0</v>
      </c>
      <c r="L20" s="20" t="s">
        <v>81</v>
      </c>
      <c r="M20" s="34">
        <v>0</v>
      </c>
      <c r="N20" s="33" t="s">
        <v>21</v>
      </c>
      <c r="O20" s="33" t="s">
        <v>74</v>
      </c>
    </row>
    <row r="21" spans="1:15" ht="39.75" customHeight="1">
      <c r="A21" s="8" t="s">
        <v>23</v>
      </c>
      <c r="B21" s="1" t="s">
        <v>58</v>
      </c>
      <c r="C21" s="9" t="s">
        <v>17</v>
      </c>
      <c r="D21" s="9" t="s">
        <v>13</v>
      </c>
      <c r="E21" s="42">
        <f>E9+E14</f>
        <v>16</v>
      </c>
      <c r="F21" s="43">
        <f>F9+F14</f>
        <v>319549</v>
      </c>
      <c r="G21" s="43">
        <f>G9+G14</f>
        <v>259849</v>
      </c>
      <c r="H21" s="43">
        <f>F21-G21</f>
        <v>59700</v>
      </c>
      <c r="I21" s="42">
        <f>J21/H21</f>
        <v>2.455574</v>
      </c>
      <c r="J21" s="44">
        <f>J9+J14</f>
        <v>146597.7678</v>
      </c>
      <c r="K21" s="44">
        <f>K9+K14</f>
        <v>19072.92</v>
      </c>
      <c r="L21" s="9" t="s">
        <v>80</v>
      </c>
      <c r="M21" s="2">
        <f>K21/J21</f>
        <v>0.13010375455389436</v>
      </c>
      <c r="N21" s="9" t="s">
        <v>17</v>
      </c>
      <c r="O21" s="9" t="s">
        <v>17</v>
      </c>
    </row>
    <row r="22" spans="1:15" ht="15.75">
      <c r="A22" s="60" t="s">
        <v>24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2"/>
    </row>
    <row r="23" spans="1:15" ht="25.5">
      <c r="A23" s="8" t="s">
        <v>9</v>
      </c>
      <c r="B23" s="11" t="s">
        <v>78</v>
      </c>
      <c r="C23" s="4" t="s">
        <v>12</v>
      </c>
      <c r="D23" s="4" t="s">
        <v>59</v>
      </c>
      <c r="E23" s="4" t="s">
        <v>12</v>
      </c>
      <c r="F23" s="4" t="s">
        <v>12</v>
      </c>
      <c r="G23" s="4" t="s">
        <v>12</v>
      </c>
      <c r="H23" s="4" t="s">
        <v>12</v>
      </c>
      <c r="I23" s="4" t="s">
        <v>12</v>
      </c>
      <c r="J23" s="4" t="s">
        <v>12</v>
      </c>
      <c r="K23" s="4" t="s">
        <v>12</v>
      </c>
      <c r="L23" s="4" t="s">
        <v>12</v>
      </c>
      <c r="M23" s="4" t="s">
        <v>12</v>
      </c>
      <c r="N23" s="4" t="s">
        <v>12</v>
      </c>
      <c r="O23" s="4" t="s">
        <v>12</v>
      </c>
    </row>
    <row r="24" spans="1:15" ht="25.5">
      <c r="A24" s="8" t="s">
        <v>14</v>
      </c>
      <c r="B24" s="11" t="s">
        <v>60</v>
      </c>
      <c r="C24" s="4" t="s">
        <v>12</v>
      </c>
      <c r="D24" s="4" t="s">
        <v>13</v>
      </c>
      <c r="E24" s="4" t="s">
        <v>12</v>
      </c>
      <c r="F24" s="17" t="s">
        <v>12</v>
      </c>
      <c r="G24" s="8" t="s">
        <v>12</v>
      </c>
      <c r="H24" s="4" t="s">
        <v>12</v>
      </c>
      <c r="I24" s="4" t="s">
        <v>12</v>
      </c>
      <c r="J24" s="4" t="s">
        <v>12</v>
      </c>
      <c r="K24" s="4" t="s">
        <v>12</v>
      </c>
      <c r="L24" s="4" t="s">
        <v>12</v>
      </c>
      <c r="M24" s="4" t="s">
        <v>12</v>
      </c>
      <c r="N24" s="4" t="s">
        <v>12</v>
      </c>
      <c r="O24" s="4" t="s">
        <v>12</v>
      </c>
    </row>
    <row r="25" spans="1:15" ht="25.5">
      <c r="A25" s="8" t="s">
        <v>16</v>
      </c>
      <c r="B25" s="11" t="s">
        <v>25</v>
      </c>
      <c r="C25" s="4" t="s">
        <v>17</v>
      </c>
      <c r="D25" s="4" t="s">
        <v>59</v>
      </c>
      <c r="E25" s="4" t="s">
        <v>17</v>
      </c>
      <c r="F25" s="17" t="s">
        <v>17</v>
      </c>
      <c r="G25" s="8" t="s">
        <v>17</v>
      </c>
      <c r="H25" s="4" t="s">
        <v>17</v>
      </c>
      <c r="I25" s="4" t="s">
        <v>17</v>
      </c>
      <c r="J25" s="4" t="s">
        <v>17</v>
      </c>
      <c r="K25" s="4" t="s">
        <v>17</v>
      </c>
      <c r="L25" s="4" t="s">
        <v>17</v>
      </c>
      <c r="M25" s="4" t="s">
        <v>17</v>
      </c>
      <c r="N25" s="4" t="s">
        <v>17</v>
      </c>
      <c r="O25" s="4" t="s">
        <v>17</v>
      </c>
    </row>
    <row r="26" spans="1:15" ht="15">
      <c r="A26" s="8" t="s">
        <v>18</v>
      </c>
      <c r="B26" s="11" t="s">
        <v>19</v>
      </c>
      <c r="C26" s="4" t="s">
        <v>17</v>
      </c>
      <c r="D26" s="4"/>
      <c r="E26" s="4" t="s">
        <v>17</v>
      </c>
      <c r="F26" s="18" t="s">
        <v>17</v>
      </c>
      <c r="G26" s="4" t="s">
        <v>17</v>
      </c>
      <c r="H26" s="4" t="s">
        <v>17</v>
      </c>
      <c r="I26" s="4" t="s">
        <v>17</v>
      </c>
      <c r="J26" s="4" t="s">
        <v>17</v>
      </c>
      <c r="K26" s="4" t="s">
        <v>17</v>
      </c>
      <c r="L26" s="4" t="s">
        <v>17</v>
      </c>
      <c r="M26" s="4" t="s">
        <v>17</v>
      </c>
      <c r="N26" s="4" t="s">
        <v>17</v>
      </c>
      <c r="O26" s="4" t="s">
        <v>17</v>
      </c>
    </row>
    <row r="27" spans="1:15" ht="38.25">
      <c r="A27" s="8" t="s">
        <v>23</v>
      </c>
      <c r="B27" s="1" t="s">
        <v>61</v>
      </c>
      <c r="C27" s="9" t="s">
        <v>17</v>
      </c>
      <c r="D27" s="9"/>
      <c r="E27" s="9" t="s">
        <v>17</v>
      </c>
      <c r="F27" s="19" t="s">
        <v>17</v>
      </c>
      <c r="G27" s="9" t="s">
        <v>17</v>
      </c>
      <c r="H27" s="9" t="s">
        <v>17</v>
      </c>
      <c r="I27" s="9" t="s">
        <v>17</v>
      </c>
      <c r="J27" s="9" t="s">
        <v>17</v>
      </c>
      <c r="K27" s="9" t="s">
        <v>17</v>
      </c>
      <c r="L27" s="9" t="s">
        <v>17</v>
      </c>
      <c r="M27" s="9" t="s">
        <v>17</v>
      </c>
      <c r="N27" s="9" t="s">
        <v>17</v>
      </c>
      <c r="O27" s="9" t="s">
        <v>17</v>
      </c>
    </row>
    <row r="28" spans="1:15" ht="15.75">
      <c r="A28" s="60" t="s">
        <v>26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2"/>
    </row>
    <row r="29" spans="1:15" ht="15">
      <c r="A29" s="8" t="s">
        <v>9</v>
      </c>
      <c r="B29" s="11" t="s">
        <v>27</v>
      </c>
      <c r="C29" s="4" t="s">
        <v>12</v>
      </c>
      <c r="D29" s="4" t="s">
        <v>28</v>
      </c>
      <c r="E29" s="4" t="s">
        <v>12</v>
      </c>
      <c r="F29" s="18" t="s">
        <v>12</v>
      </c>
      <c r="G29" s="4" t="s">
        <v>12</v>
      </c>
      <c r="H29" s="4" t="s">
        <v>12</v>
      </c>
      <c r="I29" s="4" t="s">
        <v>12</v>
      </c>
      <c r="J29" s="4" t="s">
        <v>12</v>
      </c>
      <c r="K29" s="4" t="s">
        <v>12</v>
      </c>
      <c r="L29" s="4" t="s">
        <v>12</v>
      </c>
      <c r="M29" s="4" t="s">
        <v>12</v>
      </c>
      <c r="N29" s="4" t="s">
        <v>12</v>
      </c>
      <c r="O29" s="4" t="s">
        <v>12</v>
      </c>
    </row>
    <row r="30" spans="1:15" ht="25.5">
      <c r="A30" s="8" t="s">
        <v>14</v>
      </c>
      <c r="B30" s="11" t="s">
        <v>29</v>
      </c>
      <c r="C30" s="4" t="s">
        <v>12</v>
      </c>
      <c r="D30" s="4" t="s">
        <v>28</v>
      </c>
      <c r="E30" s="4" t="s">
        <v>12</v>
      </c>
      <c r="F30" s="18" t="s">
        <v>12</v>
      </c>
      <c r="G30" s="4" t="s">
        <v>12</v>
      </c>
      <c r="H30" s="4" t="s">
        <v>12</v>
      </c>
      <c r="I30" s="4" t="s">
        <v>12</v>
      </c>
      <c r="J30" s="4" t="s">
        <v>12</v>
      </c>
      <c r="K30" s="4" t="s">
        <v>12</v>
      </c>
      <c r="L30" s="4" t="s">
        <v>12</v>
      </c>
      <c r="M30" s="4" t="s">
        <v>12</v>
      </c>
      <c r="N30" s="4" t="s">
        <v>12</v>
      </c>
      <c r="O30" s="4" t="s">
        <v>12</v>
      </c>
    </row>
    <row r="31" spans="1:15" ht="15">
      <c r="A31" s="8" t="s">
        <v>16</v>
      </c>
      <c r="B31" s="11" t="s">
        <v>30</v>
      </c>
      <c r="C31" s="4" t="s">
        <v>17</v>
      </c>
      <c r="D31" s="4" t="s">
        <v>28</v>
      </c>
      <c r="E31" s="4" t="s">
        <v>17</v>
      </c>
      <c r="F31" s="18" t="s">
        <v>17</v>
      </c>
      <c r="G31" s="4" t="s">
        <v>17</v>
      </c>
      <c r="H31" s="4" t="s">
        <v>17</v>
      </c>
      <c r="I31" s="4" t="s">
        <v>17</v>
      </c>
      <c r="J31" s="4" t="s">
        <v>17</v>
      </c>
      <c r="K31" s="4" t="s">
        <v>17</v>
      </c>
      <c r="L31" s="4" t="s">
        <v>17</v>
      </c>
      <c r="M31" s="4" t="s">
        <v>17</v>
      </c>
      <c r="N31" s="4" t="s">
        <v>17</v>
      </c>
      <c r="O31" s="4" t="s">
        <v>17</v>
      </c>
    </row>
    <row r="32" spans="1:15" ht="15">
      <c r="A32" s="8" t="s">
        <v>18</v>
      </c>
      <c r="B32" s="11" t="s">
        <v>31</v>
      </c>
      <c r="C32" s="4" t="s">
        <v>17</v>
      </c>
      <c r="D32" s="4" t="s">
        <v>28</v>
      </c>
      <c r="E32" s="4" t="s">
        <v>17</v>
      </c>
      <c r="F32" s="18" t="s">
        <v>17</v>
      </c>
      <c r="G32" s="4" t="s">
        <v>17</v>
      </c>
      <c r="H32" s="4" t="s">
        <v>17</v>
      </c>
      <c r="I32" s="4" t="s">
        <v>17</v>
      </c>
      <c r="J32" s="4" t="s">
        <v>17</v>
      </c>
      <c r="K32" s="4" t="s">
        <v>17</v>
      </c>
      <c r="L32" s="4" t="s">
        <v>17</v>
      </c>
      <c r="M32" s="4" t="s">
        <v>17</v>
      </c>
      <c r="N32" s="4" t="s">
        <v>17</v>
      </c>
      <c r="O32" s="4" t="s">
        <v>17</v>
      </c>
    </row>
    <row r="33" spans="1:15" ht="25.5">
      <c r="A33" s="8" t="s">
        <v>23</v>
      </c>
      <c r="B33" s="11" t="s">
        <v>32</v>
      </c>
      <c r="C33" s="9" t="s">
        <v>17</v>
      </c>
      <c r="D33" s="4" t="s">
        <v>28</v>
      </c>
      <c r="E33" s="9" t="s">
        <v>17</v>
      </c>
      <c r="F33" s="19" t="s">
        <v>17</v>
      </c>
      <c r="G33" s="9" t="s">
        <v>17</v>
      </c>
      <c r="H33" s="9" t="s">
        <v>17</v>
      </c>
      <c r="I33" s="9" t="s">
        <v>17</v>
      </c>
      <c r="J33" s="9" t="s">
        <v>17</v>
      </c>
      <c r="K33" s="9" t="s">
        <v>17</v>
      </c>
      <c r="L33" s="9" t="s">
        <v>17</v>
      </c>
      <c r="M33" s="9" t="s">
        <v>17</v>
      </c>
      <c r="N33" s="9" t="s">
        <v>17</v>
      </c>
      <c r="O33" s="9" t="s">
        <v>17</v>
      </c>
    </row>
    <row r="34" spans="1:15" ht="15">
      <c r="A34" s="8" t="s">
        <v>33</v>
      </c>
      <c r="B34" s="11" t="s">
        <v>19</v>
      </c>
      <c r="C34" s="9" t="s">
        <v>17</v>
      </c>
      <c r="D34" s="4"/>
      <c r="E34" s="4" t="s">
        <v>12</v>
      </c>
      <c r="F34" s="18" t="s">
        <v>12</v>
      </c>
      <c r="G34" s="4" t="s">
        <v>12</v>
      </c>
      <c r="H34" s="4" t="s">
        <v>12</v>
      </c>
      <c r="I34" s="4" t="s">
        <v>12</v>
      </c>
      <c r="J34" s="4" t="s">
        <v>12</v>
      </c>
      <c r="K34" s="4" t="s">
        <v>12</v>
      </c>
      <c r="L34" s="4" t="s">
        <v>12</v>
      </c>
      <c r="M34" s="4" t="s">
        <v>12</v>
      </c>
      <c r="N34" s="4" t="s">
        <v>12</v>
      </c>
      <c r="O34" s="4" t="s">
        <v>12</v>
      </c>
    </row>
    <row r="35" spans="1:15" ht="25.5">
      <c r="A35" s="8" t="s">
        <v>34</v>
      </c>
      <c r="B35" s="1" t="s">
        <v>62</v>
      </c>
      <c r="C35" s="4" t="s">
        <v>12</v>
      </c>
      <c r="D35" s="9"/>
      <c r="E35" s="4" t="s">
        <v>12</v>
      </c>
      <c r="F35" s="18" t="s">
        <v>12</v>
      </c>
      <c r="G35" s="4" t="s">
        <v>12</v>
      </c>
      <c r="H35" s="4" t="s">
        <v>12</v>
      </c>
      <c r="I35" s="4" t="s">
        <v>12</v>
      </c>
      <c r="J35" s="4" t="s">
        <v>12</v>
      </c>
      <c r="K35" s="4" t="s">
        <v>12</v>
      </c>
      <c r="L35" s="4" t="s">
        <v>12</v>
      </c>
      <c r="M35" s="4" t="s">
        <v>12</v>
      </c>
      <c r="N35" s="4" t="s">
        <v>12</v>
      </c>
      <c r="O35" s="4" t="s">
        <v>12</v>
      </c>
    </row>
    <row r="36" spans="1:15" ht="15.75">
      <c r="A36" s="60" t="s">
        <v>35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2"/>
    </row>
    <row r="37" spans="1:15" ht="15">
      <c r="A37" s="8" t="s">
        <v>9</v>
      </c>
      <c r="B37" s="11" t="s">
        <v>27</v>
      </c>
      <c r="C37" s="4" t="s">
        <v>12</v>
      </c>
      <c r="D37" s="4" t="s">
        <v>36</v>
      </c>
      <c r="E37" s="4" t="s">
        <v>12</v>
      </c>
      <c r="F37" s="17" t="s">
        <v>12</v>
      </c>
      <c r="G37" s="8" t="s">
        <v>12</v>
      </c>
      <c r="H37" s="4" t="s">
        <v>12</v>
      </c>
      <c r="I37" s="4" t="s">
        <v>12</v>
      </c>
      <c r="J37" s="4" t="s">
        <v>12</v>
      </c>
      <c r="K37" s="4" t="s">
        <v>12</v>
      </c>
      <c r="L37" s="4" t="s">
        <v>12</v>
      </c>
      <c r="M37" s="4" t="s">
        <v>12</v>
      </c>
      <c r="N37" s="4" t="s">
        <v>12</v>
      </c>
      <c r="O37" s="4" t="s">
        <v>12</v>
      </c>
    </row>
    <row r="38" spans="1:15" ht="15">
      <c r="A38" s="8" t="s">
        <v>14</v>
      </c>
      <c r="B38" s="11" t="s">
        <v>37</v>
      </c>
      <c r="C38" s="4" t="s">
        <v>12</v>
      </c>
      <c r="D38" s="4" t="s">
        <v>36</v>
      </c>
      <c r="E38" s="4" t="s">
        <v>12</v>
      </c>
      <c r="F38" s="18" t="s">
        <v>12</v>
      </c>
      <c r="G38" s="4" t="s">
        <v>12</v>
      </c>
      <c r="H38" s="4" t="s">
        <v>12</v>
      </c>
      <c r="I38" s="4" t="s">
        <v>12</v>
      </c>
      <c r="J38" s="4" t="s">
        <v>12</v>
      </c>
      <c r="K38" s="4" t="s">
        <v>12</v>
      </c>
      <c r="L38" s="4" t="s">
        <v>12</v>
      </c>
      <c r="M38" s="4" t="s">
        <v>12</v>
      </c>
      <c r="N38" s="4" t="s">
        <v>12</v>
      </c>
      <c r="O38" s="4" t="s">
        <v>12</v>
      </c>
    </row>
    <row r="39" spans="1:15" ht="15">
      <c r="A39" s="8" t="s">
        <v>16</v>
      </c>
      <c r="B39" s="11" t="s">
        <v>19</v>
      </c>
      <c r="C39" s="4" t="s">
        <v>17</v>
      </c>
      <c r="D39" s="4"/>
      <c r="E39" s="4" t="s">
        <v>17</v>
      </c>
      <c r="F39" s="18" t="s">
        <v>17</v>
      </c>
      <c r="G39" s="4" t="s">
        <v>17</v>
      </c>
      <c r="H39" s="4" t="s">
        <v>17</v>
      </c>
      <c r="I39" s="4" t="s">
        <v>17</v>
      </c>
      <c r="J39" s="4" t="s">
        <v>17</v>
      </c>
      <c r="K39" s="4" t="s">
        <v>17</v>
      </c>
      <c r="L39" s="4" t="s">
        <v>17</v>
      </c>
      <c r="M39" s="4" t="s">
        <v>17</v>
      </c>
      <c r="N39" s="4" t="s">
        <v>17</v>
      </c>
      <c r="O39" s="4" t="s">
        <v>17</v>
      </c>
    </row>
    <row r="40" spans="1:15" ht="25.5">
      <c r="A40" s="8" t="s">
        <v>18</v>
      </c>
      <c r="B40" s="1" t="s">
        <v>63</v>
      </c>
      <c r="C40" s="4" t="s">
        <v>17</v>
      </c>
      <c r="D40" s="9"/>
      <c r="E40" s="4" t="s">
        <v>17</v>
      </c>
      <c r="F40" s="18" t="s">
        <v>17</v>
      </c>
      <c r="G40" s="4" t="s">
        <v>17</v>
      </c>
      <c r="H40" s="4" t="s">
        <v>17</v>
      </c>
      <c r="I40" s="4" t="s">
        <v>17</v>
      </c>
      <c r="J40" s="4" t="s">
        <v>17</v>
      </c>
      <c r="K40" s="4" t="s">
        <v>17</v>
      </c>
      <c r="L40" s="4" t="s">
        <v>17</v>
      </c>
      <c r="M40" s="4" t="s">
        <v>17</v>
      </c>
      <c r="N40" s="4" t="s">
        <v>17</v>
      </c>
      <c r="O40" s="4" t="s">
        <v>17</v>
      </c>
    </row>
    <row r="41" spans="1:15" ht="15.75">
      <c r="A41" s="60" t="s">
        <v>38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2"/>
    </row>
    <row r="42" spans="1:15" ht="25.5">
      <c r="A42" s="8" t="s">
        <v>9</v>
      </c>
      <c r="B42" s="11" t="s">
        <v>39</v>
      </c>
      <c r="C42" s="4" t="s">
        <v>12</v>
      </c>
      <c r="D42" s="4" t="s">
        <v>40</v>
      </c>
      <c r="E42" s="4" t="s">
        <v>12</v>
      </c>
      <c r="F42" s="18" t="s">
        <v>12</v>
      </c>
      <c r="G42" s="4" t="s">
        <v>12</v>
      </c>
      <c r="H42" s="4" t="s">
        <v>12</v>
      </c>
      <c r="I42" s="4" t="s">
        <v>12</v>
      </c>
      <c r="J42" s="4" t="s">
        <v>12</v>
      </c>
      <c r="K42" s="4" t="s">
        <v>12</v>
      </c>
      <c r="L42" s="4" t="s">
        <v>12</v>
      </c>
      <c r="M42" s="4" t="s">
        <v>12</v>
      </c>
      <c r="N42" s="4" t="s">
        <v>12</v>
      </c>
      <c r="O42" s="4" t="s">
        <v>12</v>
      </c>
    </row>
    <row r="43" spans="1:15" ht="25.5">
      <c r="A43" s="8" t="s">
        <v>14</v>
      </c>
      <c r="B43" s="11" t="s">
        <v>41</v>
      </c>
      <c r="C43" s="4" t="s">
        <v>12</v>
      </c>
      <c r="D43" s="4" t="s">
        <v>40</v>
      </c>
      <c r="E43" s="4" t="s">
        <v>12</v>
      </c>
      <c r="F43" s="18" t="s">
        <v>12</v>
      </c>
      <c r="G43" s="4" t="s">
        <v>12</v>
      </c>
      <c r="H43" s="4" t="s">
        <v>12</v>
      </c>
      <c r="I43" s="4" t="s">
        <v>12</v>
      </c>
      <c r="J43" s="4" t="s">
        <v>12</v>
      </c>
      <c r="K43" s="4" t="s">
        <v>12</v>
      </c>
      <c r="L43" s="4" t="s">
        <v>12</v>
      </c>
      <c r="M43" s="4" t="s">
        <v>12</v>
      </c>
      <c r="N43" s="4" t="s">
        <v>12</v>
      </c>
      <c r="O43" s="4" t="s">
        <v>12</v>
      </c>
    </row>
    <row r="44" spans="1:15" ht="35.25" customHeight="1">
      <c r="A44" s="8" t="s">
        <v>16</v>
      </c>
      <c r="B44" s="1" t="s">
        <v>42</v>
      </c>
      <c r="C44" s="4" t="s">
        <v>17</v>
      </c>
      <c r="D44" s="9"/>
      <c r="E44" s="4" t="s">
        <v>17</v>
      </c>
      <c r="F44" s="18" t="s">
        <v>17</v>
      </c>
      <c r="G44" s="4" t="s">
        <v>17</v>
      </c>
      <c r="H44" s="4" t="s">
        <v>17</v>
      </c>
      <c r="I44" s="4" t="s">
        <v>17</v>
      </c>
      <c r="J44" s="4" t="s">
        <v>17</v>
      </c>
      <c r="K44" s="4" t="s">
        <v>17</v>
      </c>
      <c r="L44" s="4" t="s">
        <v>17</v>
      </c>
      <c r="M44" s="4" t="s">
        <v>17</v>
      </c>
      <c r="N44" s="4" t="s">
        <v>17</v>
      </c>
      <c r="O44" s="4" t="s">
        <v>17</v>
      </c>
    </row>
    <row r="45" ht="15">
      <c r="A45" s="15" t="s">
        <v>85</v>
      </c>
    </row>
    <row r="49" spans="1:15" ht="18.75">
      <c r="A49" s="13" t="s">
        <v>66</v>
      </c>
      <c r="O49" s="14" t="s">
        <v>67</v>
      </c>
    </row>
    <row r="50" ht="15">
      <c r="A50" s="15"/>
    </row>
    <row r="51" ht="15">
      <c r="A51" s="15"/>
    </row>
    <row r="52" ht="15">
      <c r="A52" s="15"/>
    </row>
    <row r="53" ht="15">
      <c r="A53" s="15"/>
    </row>
    <row r="54" spans="1:5" ht="32.25" customHeight="1">
      <c r="A54" s="59" t="s">
        <v>82</v>
      </c>
      <c r="B54" s="59"/>
      <c r="C54" s="59"/>
      <c r="D54" s="59"/>
      <c r="E54" s="59"/>
    </row>
  </sheetData>
  <sheetProtection/>
  <mergeCells count="22">
    <mergeCell ref="A54:E54"/>
    <mergeCell ref="M4:M5"/>
    <mergeCell ref="N4:N6"/>
    <mergeCell ref="O4:O6"/>
    <mergeCell ref="F5:F6"/>
    <mergeCell ref="G5:G6"/>
    <mergeCell ref="I5:I6"/>
    <mergeCell ref="A8:O8"/>
    <mergeCell ref="A22:O22"/>
    <mergeCell ref="A28:O28"/>
    <mergeCell ref="A36:O36"/>
    <mergeCell ref="A41:O41"/>
    <mergeCell ref="A2:O2"/>
    <mergeCell ref="A4:A6"/>
    <mergeCell ref="B4:B6"/>
    <mergeCell ref="C4:C6"/>
    <mergeCell ref="D4:D6"/>
    <mergeCell ref="E4:E6"/>
    <mergeCell ref="F4:G4"/>
    <mergeCell ref="H4:J4"/>
    <mergeCell ref="K4:K6"/>
    <mergeCell ref="L4:L6"/>
  </mergeCells>
  <printOptions/>
  <pageMargins left="0.7086614173228347" right="0.7086614173228347" top="0.7480314960629921" bottom="0.35" header="0.31496062992125984" footer="0.31496062992125984"/>
  <pageSetup fitToHeight="0" fitToWidth="1" horizontalDpi="600" verticalDpi="600" orientation="landscape" paperSize="9" scale="62" r:id="rId1"/>
  <rowBreaks count="1" manualBreakCount="1">
    <brk id="2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Anna</cp:lastModifiedBy>
  <cp:lastPrinted>2015-01-30T13:16:14Z</cp:lastPrinted>
  <dcterms:created xsi:type="dcterms:W3CDTF">2013-05-16T04:09:46Z</dcterms:created>
  <dcterms:modified xsi:type="dcterms:W3CDTF">2016-03-09T14:29:54Z</dcterms:modified>
  <cp:category/>
  <cp:version/>
  <cp:contentType/>
  <cp:contentStatus/>
</cp:coreProperties>
</file>